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2760" yWindow="32760" windowWidth="19440" windowHeight="9120" tabRatio="692"/>
  </bookViews>
  <sheets>
    <sheet name="2.1.2" sheetId="12" r:id="rId1"/>
  </sheets>
  <calcPr calcId="152511"/>
</workbook>
</file>

<file path=xl/calcChain.xml><?xml version="1.0" encoding="utf-8"?>
<calcChain xmlns="http://schemas.openxmlformats.org/spreadsheetml/2006/main">
  <c r="B16" i="12" l="1"/>
  <c r="B17" i="12" s="1"/>
  <c r="B18" i="12" s="1"/>
  <c r="G8" i="12"/>
  <c r="F8" i="12"/>
  <c r="D8" i="12"/>
  <c r="C8" i="12"/>
  <c r="B8" i="12"/>
  <c r="G7" i="12"/>
  <c r="F7" i="12"/>
  <c r="D7" i="12"/>
  <c r="C7" i="12"/>
  <c r="B7" i="12"/>
  <c r="G6" i="12"/>
  <c r="F6" i="12"/>
  <c r="D6" i="12"/>
  <c r="C6" i="12"/>
  <c r="B6" i="12"/>
  <c r="G5" i="12"/>
  <c r="F5" i="12"/>
  <c r="D5" i="12"/>
  <c r="C5" i="12"/>
  <c r="B5" i="12"/>
  <c r="G4" i="12"/>
  <c r="D4" i="12"/>
  <c r="F4" i="12"/>
  <c r="C4" i="12"/>
  <c r="B4" i="12"/>
</calcChain>
</file>

<file path=xl/sharedStrings.xml><?xml version="1.0" encoding="utf-8"?>
<sst xmlns="http://schemas.openxmlformats.org/spreadsheetml/2006/main" count="31" uniqueCount="25">
  <si>
    <t>Year</t>
  </si>
  <si>
    <t>Number of students admitted from the reserved category</t>
  </si>
  <si>
    <t>SC</t>
  </si>
  <si>
    <t>ST</t>
  </si>
  <si>
    <t>OBC</t>
  </si>
  <si>
    <t>Gen</t>
  </si>
  <si>
    <t>Others</t>
  </si>
  <si>
    <t>Number of  seats earmarked for reserved category as per GOI or State Government rule</t>
  </si>
  <si>
    <t>* In case of Minority Institutions, the column Others may be used and the status of reservation for minorities specified along with supporting documents.</t>
  </si>
  <si>
    <t>2.1.2  Average percentage of seats filled against seats reserved for various categories (SC, ST, OBC, Divyangjan, etc. as per applicable reservation policy) during the last five years
( exclusive of supernumerary seats)   (20)</t>
  </si>
  <si>
    <t>Divyangjan</t>
  </si>
  <si>
    <t>2022-23</t>
  </si>
  <si>
    <t>2021-22</t>
  </si>
  <si>
    <t>2020-21</t>
  </si>
  <si>
    <t>2019-20</t>
  </si>
  <si>
    <t>2018-19</t>
  </si>
  <si>
    <t>BSC</t>
  </si>
  <si>
    <t>MSC</t>
  </si>
  <si>
    <t>BCOM</t>
  </si>
  <si>
    <t>Less : 10% Mgmt Quota</t>
  </si>
  <si>
    <t>Earmarked Fig.</t>
  </si>
  <si>
    <t>classes</t>
  </si>
  <si>
    <t>Intake</t>
  </si>
  <si>
    <t xml:space="preserve">Total </t>
  </si>
  <si>
    <t>(other incl. 11% NT &amp; 2% SBC)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</si>
</sst>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1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2" xfId="0" applyBorder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160" zoomScaleNormal="160" workbookViewId="0">
      <selection activeCell="H12" sqref="H12"/>
    </sheetView>
  </sheetViews>
  <sheetFormatPr defaultColWidth="30.5703125" defaultRowHeight="15" x14ac:dyDescent="0.25"/>
  <cols>
    <col min="1" max="1" width="12.7109375" customWidth="1"/>
    <col min="2" max="2" width="5.42578125" customWidth="1"/>
    <col min="3" max="3" width="5.140625" customWidth="1"/>
    <col min="4" max="4" width="5.85546875" customWidth="1"/>
    <col min="5" max="5" width="10.7109375" customWidth="1"/>
    <col min="6" max="6" width="6.28515625" customWidth="1"/>
    <col min="7" max="7" width="8.28515625" customWidth="1"/>
    <col min="8" max="8" width="5.5703125" customWidth="1"/>
    <col min="9" max="9" width="4.7109375" customWidth="1"/>
    <col min="10" max="10" width="6" customWidth="1"/>
    <col min="11" max="11" width="9" customWidth="1"/>
    <col min="12" max="12" width="6.42578125" customWidth="1"/>
    <col min="13" max="13" width="6.85546875" customWidth="1"/>
  </cols>
  <sheetData>
    <row r="1" spans="1:13" ht="57.75" customHeight="1" x14ac:dyDescent="0.25">
      <c r="A1" s="8" t="s">
        <v>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53.25" customHeight="1" x14ac:dyDescent="0.25">
      <c r="A2" s="9" t="s">
        <v>0</v>
      </c>
      <c r="B2" s="5" t="s">
        <v>7</v>
      </c>
      <c r="C2" s="6"/>
      <c r="D2" s="6"/>
      <c r="E2" s="6"/>
      <c r="F2" s="6"/>
      <c r="G2" s="7"/>
      <c r="H2" s="5" t="s">
        <v>1</v>
      </c>
      <c r="I2" s="6"/>
      <c r="J2" s="6"/>
      <c r="K2" s="6"/>
      <c r="L2" s="6"/>
      <c r="M2" s="7"/>
    </row>
    <row r="3" spans="1:13" x14ac:dyDescent="0.25">
      <c r="A3" s="10"/>
      <c r="B3" s="2" t="s">
        <v>2</v>
      </c>
      <c r="C3" s="2" t="s">
        <v>3</v>
      </c>
      <c r="D3" s="2" t="s">
        <v>4</v>
      </c>
      <c r="E3" s="2" t="s">
        <v>10</v>
      </c>
      <c r="F3" s="2" t="s">
        <v>5</v>
      </c>
      <c r="G3" s="2" t="s">
        <v>6</v>
      </c>
      <c r="H3" s="2" t="s">
        <v>2</v>
      </c>
      <c r="I3" s="2" t="s">
        <v>3</v>
      </c>
      <c r="J3" s="2" t="s">
        <v>4</v>
      </c>
      <c r="K3" s="2" t="s">
        <v>10</v>
      </c>
      <c r="L3" s="2" t="s">
        <v>5</v>
      </c>
      <c r="M3" s="2" t="s">
        <v>6</v>
      </c>
    </row>
    <row r="4" spans="1:13" x14ac:dyDescent="0.25">
      <c r="A4" s="1" t="s">
        <v>11</v>
      </c>
      <c r="B4" s="1">
        <f>ROUND(594*13%,0)</f>
        <v>77</v>
      </c>
      <c r="C4" s="1">
        <f>ROUND(594*7%,0)</f>
        <v>42</v>
      </c>
      <c r="D4" s="1">
        <f>ROUND(594*19%,0)</f>
        <v>113</v>
      </c>
      <c r="E4" s="3">
        <v>0</v>
      </c>
      <c r="F4" s="1">
        <f>ROUND(594*48%,0)</f>
        <v>285</v>
      </c>
      <c r="G4" s="1">
        <f>ROUND(594*13%,0)</f>
        <v>77</v>
      </c>
      <c r="H4" s="1">
        <v>60</v>
      </c>
      <c r="I4" s="1">
        <v>15</v>
      </c>
      <c r="J4" s="1">
        <v>85</v>
      </c>
      <c r="K4" s="1">
        <v>0</v>
      </c>
      <c r="L4" s="1">
        <v>114</v>
      </c>
      <c r="M4" s="1">
        <v>22</v>
      </c>
    </row>
    <row r="5" spans="1:13" x14ac:dyDescent="0.25">
      <c r="A5" s="1" t="s">
        <v>12</v>
      </c>
      <c r="B5" s="1">
        <f>ROUND(594*13%,0)</f>
        <v>77</v>
      </c>
      <c r="C5" s="1">
        <f>ROUND(594*7%,0)</f>
        <v>42</v>
      </c>
      <c r="D5" s="1">
        <f>ROUND(594*19%,0)</f>
        <v>113</v>
      </c>
      <c r="E5" s="3">
        <v>0</v>
      </c>
      <c r="F5" s="1">
        <f>ROUND(594*48%,0)</f>
        <v>285</v>
      </c>
      <c r="G5" s="1">
        <f>ROUND(594*13%,0)</f>
        <v>77</v>
      </c>
      <c r="H5" s="1">
        <v>76</v>
      </c>
      <c r="I5" s="1">
        <v>16</v>
      </c>
      <c r="J5" s="1">
        <v>99</v>
      </c>
      <c r="K5" s="1">
        <v>0</v>
      </c>
      <c r="L5" s="1">
        <v>145</v>
      </c>
      <c r="M5" s="1">
        <v>26</v>
      </c>
    </row>
    <row r="6" spans="1:13" x14ac:dyDescent="0.25">
      <c r="A6" s="1" t="s">
        <v>13</v>
      </c>
      <c r="B6" s="1">
        <f>ROUND(594*13%,0)</f>
        <v>77</v>
      </c>
      <c r="C6" s="1">
        <f>ROUND(594*7%,0)</f>
        <v>42</v>
      </c>
      <c r="D6" s="1">
        <f>ROUND(594*19%,0)</f>
        <v>113</v>
      </c>
      <c r="E6" s="3">
        <v>0</v>
      </c>
      <c r="F6" s="1">
        <f>ROUND(594*48%,0)</f>
        <v>285</v>
      </c>
      <c r="G6" s="1">
        <f>ROUND(594*13%,0)</f>
        <v>77</v>
      </c>
      <c r="H6" s="1">
        <v>58</v>
      </c>
      <c r="I6" s="1">
        <v>17</v>
      </c>
      <c r="J6" s="1">
        <v>92</v>
      </c>
      <c r="K6" s="1">
        <v>0</v>
      </c>
      <c r="L6" s="1">
        <v>156</v>
      </c>
      <c r="M6" s="1">
        <v>30</v>
      </c>
    </row>
    <row r="7" spans="1:13" x14ac:dyDescent="0.25">
      <c r="A7" s="1" t="s">
        <v>14</v>
      </c>
      <c r="B7" s="1">
        <f>ROUND(594*13%,0)</f>
        <v>77</v>
      </c>
      <c r="C7" s="1">
        <f>ROUND(594*7%,0)</f>
        <v>42</v>
      </c>
      <c r="D7" s="1">
        <f>ROUND(594*19%,0)</f>
        <v>113</v>
      </c>
      <c r="E7" s="3">
        <v>0</v>
      </c>
      <c r="F7" s="1">
        <f>ROUND(594*48%,0)</f>
        <v>285</v>
      </c>
      <c r="G7" s="1">
        <f>ROUND(594*13%,0)</f>
        <v>77</v>
      </c>
      <c r="H7" s="1">
        <v>42</v>
      </c>
      <c r="I7" s="1">
        <v>9</v>
      </c>
      <c r="J7" s="1">
        <v>85</v>
      </c>
      <c r="K7" s="1">
        <v>0</v>
      </c>
      <c r="L7" s="1">
        <v>148</v>
      </c>
      <c r="M7" s="1">
        <v>14</v>
      </c>
    </row>
    <row r="8" spans="1:13" x14ac:dyDescent="0.25">
      <c r="A8" s="1" t="s">
        <v>15</v>
      </c>
      <c r="B8" s="1">
        <f>ROUND(594*13%,0)</f>
        <v>77</v>
      </c>
      <c r="C8" s="1">
        <f>ROUND(594*7%,0)</f>
        <v>42</v>
      </c>
      <c r="D8" s="1">
        <f>ROUND(594*19%,0)</f>
        <v>113</v>
      </c>
      <c r="E8" s="3">
        <v>0</v>
      </c>
      <c r="F8" s="1">
        <f>ROUND(594*48%,0)</f>
        <v>285</v>
      </c>
      <c r="G8" s="1">
        <f>ROUND(594*13%,0)</f>
        <v>77</v>
      </c>
      <c r="H8" s="1">
        <v>24</v>
      </c>
      <c r="I8" s="1">
        <v>9</v>
      </c>
      <c r="J8" s="1">
        <v>66</v>
      </c>
      <c r="K8" s="1">
        <v>0</v>
      </c>
      <c r="L8" s="1">
        <v>102</v>
      </c>
      <c r="M8" s="1">
        <v>8</v>
      </c>
    </row>
    <row r="10" spans="1:13" x14ac:dyDescent="0.25">
      <c r="A10" t="s">
        <v>8</v>
      </c>
    </row>
    <row r="12" spans="1:13" x14ac:dyDescent="0.25">
      <c r="A12" s="1" t="s">
        <v>21</v>
      </c>
      <c r="B12" s="1" t="s">
        <v>22</v>
      </c>
    </row>
    <row r="13" spans="1:13" x14ac:dyDescent="0.25">
      <c r="A13" s="1" t="s">
        <v>16</v>
      </c>
      <c r="B13" s="1">
        <v>240</v>
      </c>
    </row>
    <row r="14" spans="1:13" x14ac:dyDescent="0.25">
      <c r="A14" s="1" t="s">
        <v>17</v>
      </c>
      <c r="B14" s="1">
        <v>60</v>
      </c>
    </row>
    <row r="15" spans="1:13" x14ac:dyDescent="0.25">
      <c r="A15" s="1" t="s">
        <v>18</v>
      </c>
      <c r="B15" s="1">
        <v>360</v>
      </c>
    </row>
    <row r="16" spans="1:13" s="4" customFormat="1" x14ac:dyDescent="0.25">
      <c r="A16" s="2" t="s">
        <v>23</v>
      </c>
      <c r="B16" s="2">
        <f>SUM(B13:B15)</f>
        <v>660</v>
      </c>
      <c r="C16" t="s">
        <v>24</v>
      </c>
    </row>
    <row r="17" spans="1:2" x14ac:dyDescent="0.25">
      <c r="A17" s="1" t="s">
        <v>19</v>
      </c>
      <c r="B17" s="1">
        <f>B16*10%</f>
        <v>66</v>
      </c>
    </row>
    <row r="18" spans="1:2" s="4" customFormat="1" x14ac:dyDescent="0.25">
      <c r="A18" s="2" t="s">
        <v>20</v>
      </c>
      <c r="B18" s="2">
        <f>B16-B17</f>
        <v>594</v>
      </c>
    </row>
  </sheetData>
  <mergeCells count="4">
    <mergeCell ref="B2:G2"/>
    <mergeCell ref="H2:M2"/>
    <mergeCell ref="A1:M1"/>
    <mergeCell ref="A2:A3"/>
  </mergeCells>
  <pageMargins left="0.7" right="0.7" top="0.75" bottom="0.75" header="0.3" footer="0.3"/>
  <pageSetup paperSize="5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2023-11-24T12:12:48Z</dcterms:modified>
</cp:coreProperties>
</file>